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Ổ CHỨC - HÀNH CHÍNH\Năm 2024\3. QUYẾT ĐỊNH 2024\Kế toán\QĐ1295 - số 181 (08-11)\"/>
    </mc:Choice>
  </mc:AlternateContent>
  <bookViews>
    <workbookView xWindow="120" yWindow="45" windowWidth="15075" windowHeight="7935"/>
  </bookViews>
  <sheets>
    <sheet name="PL2" sheetId="6" r:id="rId1"/>
    <sheet name="PL2 (2)" sheetId="8" r:id="rId2"/>
    <sheet name="Sheet3" sheetId="3" r:id="rId3"/>
  </sheets>
  <definedNames>
    <definedName name="OLE_LINK1" localSheetId="0">'PL2'!$A$1</definedName>
    <definedName name="OLE_LINK1" localSheetId="1">'PL2 (2)'!$A$1</definedName>
  </definedNames>
  <calcPr calcId="162913"/>
</workbook>
</file>

<file path=xl/calcChain.xml><?xml version="1.0" encoding="utf-8"?>
<calcChain xmlns="http://schemas.openxmlformats.org/spreadsheetml/2006/main">
  <c r="E12" i="8" l="1"/>
  <c r="E11" i="8" s="1"/>
  <c r="F12" i="8"/>
  <c r="F11" i="8" s="1"/>
  <c r="C12" i="8"/>
  <c r="G24" i="6"/>
  <c r="D24" i="6"/>
  <c r="D25" i="6"/>
  <c r="D16" i="6"/>
  <c r="D18" i="6"/>
  <c r="E11" i="6"/>
  <c r="F11" i="6"/>
  <c r="D12" i="6"/>
  <c r="D11" i="6" s="1"/>
  <c r="C11" i="6"/>
  <c r="G12" i="6" l="1"/>
  <c r="G11" i="6"/>
  <c r="D13" i="8" l="1"/>
  <c r="C11" i="8"/>
  <c r="E14" i="6"/>
  <c r="F14" i="6"/>
  <c r="E19" i="6"/>
  <c r="D22" i="6"/>
  <c r="G22" i="6" s="1"/>
  <c r="F17" i="6"/>
  <c r="C19" i="6"/>
  <c r="F19" i="6"/>
  <c r="D23" i="6"/>
  <c r="G23" i="6" s="1"/>
  <c r="G25" i="6"/>
  <c r="D15" i="6"/>
  <c r="G15" i="6" s="1"/>
  <c r="G16" i="6"/>
  <c r="G18" i="6"/>
  <c r="D21" i="6"/>
  <c r="G21" i="6" s="1"/>
  <c r="C17" i="6"/>
  <c r="C14" i="6"/>
  <c r="D12" i="8" l="1"/>
  <c r="D11" i="8" s="1"/>
  <c r="G13" i="8"/>
  <c r="G12" i="8" s="1"/>
  <c r="G11" i="8" s="1"/>
  <c r="E13" i="6"/>
  <c r="E10" i="6" s="1"/>
  <c r="F13" i="6"/>
  <c r="F10" i="6" s="1"/>
  <c r="C13" i="6"/>
  <c r="C10" i="6" s="1"/>
  <c r="D17" i="6"/>
  <c r="G17" i="6" s="1"/>
  <c r="D14" i="6"/>
  <c r="G14" i="6" s="1"/>
  <c r="D19" i="6"/>
  <c r="G20" i="6"/>
  <c r="G19" i="6" l="1"/>
  <c r="G13" i="6" s="1"/>
  <c r="G10" i="6" s="1"/>
  <c r="D13" i="6"/>
  <c r="D10" i="6" s="1"/>
</calcChain>
</file>

<file path=xl/sharedStrings.xml><?xml version="1.0" encoding="utf-8"?>
<sst xmlns="http://schemas.openxmlformats.org/spreadsheetml/2006/main" count="50" uniqueCount="34">
  <si>
    <t>Đơn vị: Trường Trung cấp nghề Dân tộc nội trú Khánh Vĩnh</t>
  </si>
  <si>
    <t>Chương: 424</t>
  </si>
  <si>
    <t>Đvt: Triệu đồng</t>
  </si>
  <si>
    <t>Nội dung</t>
  </si>
  <si>
    <t>II</t>
  </si>
  <si>
    <t>Biểu số 2 - Ban hành kèm theo Thông tư số 90/2018/TT-BTC ngày 28 tháng 9 năm 2018 của Bộ Tài chính</t>
  </si>
  <si>
    <t>Điều chỉnh giảm (-)</t>
  </si>
  <si>
    <t>Stt</t>
  </si>
  <si>
    <t>Điều chỉnh tăng (+)</t>
  </si>
  <si>
    <t>DỰ TOÁN CHI NSNN</t>
  </si>
  <si>
    <t>Dự toán năm 2023 sau khi điều chỉnh</t>
  </si>
  <si>
    <t>- Kinh phí tiền lương theo Nghị định 38/2019/NĐ-CP</t>
  </si>
  <si>
    <t>- Kinh phí hoạt động theo định mức</t>
  </si>
  <si>
    <t>- 10% tiết kiệm tạo nguồn CCTL</t>
  </si>
  <si>
    <t>- Bổ sungchế độ lễ, tết Nguyên đán</t>
  </si>
  <si>
    <t>- Cấp bù học phí theo NĐ 86/2015/NĐ-CP và hỗ trợ chi phí học tập</t>
  </si>
  <si>
    <t>- Học bổng học sinh DTTS và hỗ trợ khác theo Quyết định 53/2015/QĐ-TTg</t>
  </si>
  <si>
    <t>- Kinh phí hoạt động của ký túc xá phục vụ học sinh ở nội trú</t>
  </si>
  <si>
    <t>Điều chỉnh tăng, giảm</t>
  </si>
  <si>
    <t>Cộng</t>
  </si>
  <si>
    <t>b. Kinh phí thực hiện cải cách tiền lương-Mã nguồn 14</t>
  </si>
  <si>
    <t>c. Kinh phí không thực hiện chế độ tự chủ - Mã nguồn 12</t>
  </si>
  <si>
    <t>Chi đào tạo. Loại 070-092</t>
  </si>
  <si>
    <t>Kinh phí nhiệm vụ thường xuyên – Mã nguồn 13</t>
  </si>
  <si>
    <t>Dự toán giao năm 2023</t>
  </si>
  <si>
    <t>Loại 070-091: Kinh phí không tự chủ - Nguồn 12</t>
  </si>
  <si>
    <t>- Đào tạo nghề bộ đội xuất ngũ</t>
  </si>
  <si>
    <t>Dự toán giao năm 2024</t>
  </si>
  <si>
    <t>Dự toán năm 2024 sau khi điều chỉnh</t>
  </si>
  <si>
    <t>Đvt:  đồng</t>
  </si>
  <si>
    <t>- Học bổng học sinh theo Nghị quyết số 17/2012/NQ-HĐND và Nghị quyết số 02/2015/NQ-HĐND</t>
  </si>
  <si>
    <t>- Hỗ trợ học phí học sinh GDTX  năm học 2023-2024 theo Nghị quyết 87/NQ-HĐND ngày 07/12/2023</t>
  </si>
  <si>
    <t>ĐIỀU CHỈNH DỰ TOÁN CHI NGÂN SÁCH NHÀ NƯỚC NĂM 2024</t>
  </si>
  <si>
    <t>(Kèm theo Quyết định số 181/QĐ-TCNDTNT  ngày 08/11/2024 của Trường Trung cấp nghề Dân tộc nội trú Khánh Vĩnh)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</si>
</sst>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.0_);_(* \(#,##0.0\);_(* &quot;-&quot;?_);_(@_)"/>
    <numFmt numFmtId="165" formatCode="_(* #,##0_);_(* \(#,##0\);_(* &quot;-&quot;??_);_(@_)"/>
    <numFmt numFmtId="166" formatCode="#,##0.0"/>
    <numFmt numFmtId="167" formatCode="_(* #,##0_);_(* \(#,##0\);_(* &quot;-&quot;?_);_(@_)"/>
  </numFmts>
  <fonts count="10" x14ac:knownFonts="1">
    <font>
      <sz val="10"/>
      <color theme="1"/>
      <name val="Times New Roman"/>
      <family val="2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2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quotePrefix="1" applyFont="1" applyBorder="1"/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vertical="center" wrapText="1"/>
    </xf>
    <xf numFmtId="0" fontId="7" fillId="0" borderId="1" xfId="0" quotePrefix="1" applyFont="1" applyBorder="1" applyAlignment="1">
      <alignment horizontal="left" wrapText="1"/>
    </xf>
    <xf numFmtId="0" fontId="9" fillId="0" borderId="0" xfId="0" applyFont="1"/>
    <xf numFmtId="167" fontId="5" fillId="0" borderId="1" xfId="0" applyNumberFormat="1" applyFont="1" applyBorder="1" applyAlignment="1">
      <alignment horizontal="center" vertical="center" shrinkToFit="1"/>
    </xf>
    <xf numFmtId="3" fontId="5" fillId="0" borderId="1" xfId="1" applyNumberFormat="1" applyFont="1" applyBorder="1" applyAlignment="1">
      <alignment vertical="center" shrinkToFit="1"/>
    </xf>
    <xf numFmtId="165" fontId="5" fillId="0" borderId="1" xfId="1" applyNumberFormat="1" applyFont="1" applyBorder="1" applyAlignment="1">
      <alignment shrinkToFit="1"/>
    </xf>
    <xf numFmtId="165" fontId="7" fillId="0" borderId="1" xfId="1" applyNumberFormat="1" applyFont="1" applyBorder="1" applyAlignment="1">
      <alignment shrinkToFit="1"/>
    </xf>
    <xf numFmtId="165" fontId="5" fillId="0" borderId="1" xfId="0" applyNumberFormat="1" applyFont="1" applyBorder="1" applyAlignment="1">
      <alignment shrinkToFit="1"/>
    </xf>
    <xf numFmtId="3" fontId="5" fillId="0" borderId="1" xfId="1" applyNumberFormat="1" applyFont="1" applyBorder="1" applyAlignment="1">
      <alignment shrinkToFit="1"/>
    </xf>
    <xf numFmtId="3" fontId="5" fillId="0" borderId="1" xfId="0" applyNumberFormat="1" applyFont="1" applyBorder="1" applyAlignment="1">
      <alignment shrinkToFit="1"/>
    </xf>
    <xf numFmtId="165" fontId="8" fillId="0" borderId="1" xfId="1" applyNumberFormat="1" applyFont="1" applyBorder="1" applyAlignment="1">
      <alignment shrinkToFit="1"/>
    </xf>
    <xf numFmtId="0" fontId="7" fillId="0" borderId="1" xfId="0" applyFont="1" applyBorder="1" applyAlignment="1">
      <alignment shrinkToFit="1"/>
    </xf>
    <xf numFmtId="167" fontId="7" fillId="0" borderId="1" xfId="0" applyNumberFormat="1" applyFont="1" applyBorder="1" applyAlignment="1">
      <alignment shrinkToFit="1"/>
    </xf>
    <xf numFmtId="3" fontId="7" fillId="0" borderId="1" xfId="1" applyNumberFormat="1" applyFont="1" applyBorder="1" applyAlignment="1">
      <alignment shrinkToFit="1"/>
    </xf>
    <xf numFmtId="165" fontId="8" fillId="0" borderId="1" xfId="0" applyNumberFormat="1" applyFont="1" applyBorder="1" applyAlignment="1">
      <alignment shrinkToFit="1"/>
    </xf>
    <xf numFmtId="167" fontId="2" fillId="0" borderId="1" xfId="0" applyNumberFormat="1" applyFont="1" applyBorder="1" applyAlignment="1">
      <alignment shrinkToFit="1"/>
    </xf>
    <xf numFmtId="167" fontId="2" fillId="0" borderId="1" xfId="1" applyNumberFormat="1" applyFont="1" applyBorder="1" applyAlignment="1">
      <alignment shrinkToFit="1"/>
    </xf>
    <xf numFmtId="167" fontId="4" fillId="0" borderId="1" xfId="1" applyNumberFormat="1" applyFont="1" applyBorder="1" applyAlignment="1">
      <alignment shrinkToFit="1"/>
    </xf>
    <xf numFmtId="167" fontId="3" fillId="0" borderId="1" xfId="0" applyNumberFormat="1" applyFont="1" applyBorder="1" applyAlignment="1">
      <alignment shrinkToFit="1"/>
    </xf>
    <xf numFmtId="3" fontId="2" fillId="0" borderId="1" xfId="0" applyNumberFormat="1" applyFont="1" applyBorder="1" applyAlignment="1">
      <alignment shrinkToFit="1"/>
    </xf>
    <xf numFmtId="3" fontId="2" fillId="0" borderId="1" xfId="1" applyNumberFormat="1" applyFont="1" applyBorder="1" applyAlignment="1">
      <alignment shrinkToFit="1"/>
    </xf>
    <xf numFmtId="3" fontId="3" fillId="0" borderId="1" xfId="1" applyNumberFormat="1" applyFont="1" applyBorder="1" applyAlignment="1">
      <alignment shrinkToFit="1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0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A6" sqref="A6:G6"/>
    </sheetView>
  </sheetViews>
  <sheetFormatPr defaultColWidth="9.33203125" defaultRowHeight="15" x14ac:dyDescent="0.25"/>
  <cols>
    <col min="1" max="1" width="4.6640625" style="13" customWidth="1"/>
    <col min="2" max="2" width="43" style="13" customWidth="1"/>
    <col min="3" max="3" width="18.83203125" style="13" customWidth="1"/>
    <col min="4" max="4" width="15.1640625" style="13" customWidth="1"/>
    <col min="5" max="5" width="14" style="13" customWidth="1"/>
    <col min="6" max="6" width="14.6640625" style="13" customWidth="1"/>
    <col min="7" max="7" width="15.33203125" style="13" customWidth="1"/>
    <col min="8" max="8" width="9.33203125" style="13"/>
    <col min="9" max="9" width="10.1640625" style="13" bestFit="1" customWidth="1"/>
    <col min="10" max="16384" width="9.33203125" style="13"/>
  </cols>
  <sheetData>
    <row r="1" spans="1:7" ht="37.5" customHeight="1" x14ac:dyDescent="0.25">
      <c r="A1" s="46" t="s">
        <v>5</v>
      </c>
      <c r="B1" s="46"/>
      <c r="C1" s="46"/>
      <c r="D1" s="46"/>
      <c r="E1" s="46"/>
      <c r="F1" s="46"/>
      <c r="G1" s="46"/>
    </row>
    <row r="2" spans="1:7" x14ac:dyDescent="0.25">
      <c r="A2" s="14"/>
      <c r="B2" s="14"/>
      <c r="C2" s="14"/>
      <c r="D2" s="14"/>
      <c r="E2" s="14"/>
    </row>
    <row r="3" spans="1:7" ht="15.75" x14ac:dyDescent="0.25">
      <c r="A3" s="26" t="s">
        <v>0</v>
      </c>
    </row>
    <row r="4" spans="1:7" ht="15.75" x14ac:dyDescent="0.25">
      <c r="A4" s="26" t="s">
        <v>1</v>
      </c>
    </row>
    <row r="5" spans="1:7" ht="26.25" customHeight="1" x14ac:dyDescent="0.3">
      <c r="A5" s="47" t="s">
        <v>32</v>
      </c>
      <c r="B5" s="47"/>
      <c r="C5" s="47"/>
      <c r="D5" s="47"/>
      <c r="E5" s="47"/>
      <c r="F5" s="47"/>
      <c r="G5" s="47"/>
    </row>
    <row r="6" spans="1:7" ht="30.75" customHeight="1" x14ac:dyDescent="0.25">
      <c r="A6" s="48" t="s">
        <v>33</v>
      </c>
      <c r="B6" s="48"/>
      <c r="C6" s="48"/>
      <c r="D6" s="48"/>
      <c r="E6" s="48"/>
      <c r="F6" s="48"/>
      <c r="G6" s="48"/>
    </row>
    <row r="7" spans="1:7" x14ac:dyDescent="0.25">
      <c r="F7" s="49" t="s">
        <v>29</v>
      </c>
      <c r="G7" s="49"/>
    </row>
    <row r="8" spans="1:7" s="15" customFormat="1" ht="78.75" customHeight="1" x14ac:dyDescent="0.2">
      <c r="A8" s="50" t="s">
        <v>7</v>
      </c>
      <c r="B8" s="50" t="s">
        <v>3</v>
      </c>
      <c r="C8" s="52" t="s">
        <v>27</v>
      </c>
      <c r="D8" s="54" t="s">
        <v>18</v>
      </c>
      <c r="E8" s="55"/>
      <c r="F8" s="56"/>
      <c r="G8" s="52" t="s">
        <v>28</v>
      </c>
    </row>
    <row r="9" spans="1:7" s="15" customFormat="1" ht="78.75" customHeight="1" x14ac:dyDescent="0.2">
      <c r="A9" s="51"/>
      <c r="B9" s="51"/>
      <c r="C9" s="53"/>
      <c r="D9" s="16" t="s">
        <v>19</v>
      </c>
      <c r="E9" s="17" t="s">
        <v>8</v>
      </c>
      <c r="F9" s="17" t="s">
        <v>6</v>
      </c>
      <c r="G9" s="53"/>
    </row>
    <row r="10" spans="1:7" s="15" customFormat="1" ht="35.25" customHeight="1" x14ac:dyDescent="0.2">
      <c r="A10" s="16" t="s">
        <v>4</v>
      </c>
      <c r="B10" s="18" t="s">
        <v>9</v>
      </c>
      <c r="C10" s="27">
        <f>C11+C13</f>
        <v>12736730000</v>
      </c>
      <c r="D10" s="28">
        <f>D11+D13</f>
        <v>-1307582000</v>
      </c>
      <c r="E10" s="28">
        <f>E11+E13</f>
        <v>72000000</v>
      </c>
      <c r="F10" s="28">
        <f>F11+F13</f>
        <v>-1379582000</v>
      </c>
      <c r="G10" s="28">
        <f>G11+G13</f>
        <v>11429148000</v>
      </c>
    </row>
    <row r="11" spans="1:7" ht="36" customHeight="1" x14ac:dyDescent="0.25">
      <c r="A11" s="19">
        <v>1</v>
      </c>
      <c r="B11" s="20" t="s">
        <v>25</v>
      </c>
      <c r="C11" s="29">
        <f>SUM(C12:C12)</f>
        <v>90000000</v>
      </c>
      <c r="D11" s="29">
        <f>SUM(D12:D12)</f>
        <v>7170000</v>
      </c>
      <c r="E11" s="29">
        <f>SUM(E12:E12)</f>
        <v>7170000</v>
      </c>
      <c r="F11" s="29">
        <f>SUM(F12:F12)</f>
        <v>0</v>
      </c>
      <c r="G11" s="29">
        <f>SUM(G12:G12)</f>
        <v>97170000</v>
      </c>
    </row>
    <row r="12" spans="1:7" ht="29.25" customHeight="1" x14ac:dyDescent="0.25">
      <c r="A12" s="19"/>
      <c r="B12" s="21" t="s">
        <v>26</v>
      </c>
      <c r="C12" s="30">
        <v>90000000</v>
      </c>
      <c r="D12" s="30">
        <f>E12+F12</f>
        <v>7170000</v>
      </c>
      <c r="E12" s="30">
        <v>7170000</v>
      </c>
      <c r="F12" s="30"/>
      <c r="G12" s="30">
        <f>C12+D12</f>
        <v>97170000</v>
      </c>
    </row>
    <row r="13" spans="1:7" ht="35.25" customHeight="1" x14ac:dyDescent="0.25">
      <c r="A13" s="16"/>
      <c r="B13" s="22" t="s">
        <v>22</v>
      </c>
      <c r="C13" s="31">
        <f>C14+C17+C19</f>
        <v>12646730000</v>
      </c>
      <c r="D13" s="32">
        <f>D14+D17+D19</f>
        <v>-1314752000</v>
      </c>
      <c r="E13" s="33">
        <f>E14+E17+E19</f>
        <v>64830000</v>
      </c>
      <c r="F13" s="32">
        <f>F14+F17+F19</f>
        <v>-1379582000</v>
      </c>
      <c r="G13" s="33">
        <f>G14+G17+G19</f>
        <v>11331978000</v>
      </c>
    </row>
    <row r="14" spans="1:7" ht="35.25" customHeight="1" x14ac:dyDescent="0.25">
      <c r="A14" s="16">
        <v>1</v>
      </c>
      <c r="B14" s="22" t="s">
        <v>23</v>
      </c>
      <c r="C14" s="29">
        <f>C16+C15</f>
        <v>3521000000</v>
      </c>
      <c r="D14" s="32">
        <f t="shared" ref="D14:F14" si="0">D16+D15</f>
        <v>-143000000</v>
      </c>
      <c r="E14" s="32">
        <f t="shared" si="0"/>
        <v>0</v>
      </c>
      <c r="F14" s="32">
        <f t="shared" si="0"/>
        <v>-143000000</v>
      </c>
      <c r="G14" s="33">
        <f t="shared" ref="G14:G25" si="1">C14+D14</f>
        <v>3378000000</v>
      </c>
    </row>
    <row r="15" spans="1:7" ht="35.25" customHeight="1" x14ac:dyDescent="0.25">
      <c r="A15" s="23"/>
      <c r="B15" s="24" t="s">
        <v>11</v>
      </c>
      <c r="C15" s="34">
        <v>2368000000</v>
      </c>
      <c r="D15" s="35">
        <f t="shared" ref="D15:D25" si="2">E15+F15</f>
        <v>0</v>
      </c>
      <c r="E15" s="35"/>
      <c r="F15" s="35"/>
      <c r="G15" s="36">
        <f t="shared" si="1"/>
        <v>2368000000</v>
      </c>
    </row>
    <row r="16" spans="1:7" ht="35.25" customHeight="1" x14ac:dyDescent="0.25">
      <c r="A16" s="23"/>
      <c r="B16" s="24" t="s">
        <v>12</v>
      </c>
      <c r="C16" s="34">
        <v>1153000000</v>
      </c>
      <c r="D16" s="37">
        <f t="shared" si="2"/>
        <v>-143000000</v>
      </c>
      <c r="E16" s="37"/>
      <c r="F16" s="37">
        <v>-143000000</v>
      </c>
      <c r="G16" s="37">
        <f t="shared" si="1"/>
        <v>1010000000</v>
      </c>
    </row>
    <row r="17" spans="1:7" ht="35.25" customHeight="1" x14ac:dyDescent="0.25">
      <c r="A17" s="16"/>
      <c r="B17" s="22" t="s">
        <v>20</v>
      </c>
      <c r="C17" s="31">
        <f>C18</f>
        <v>128000000</v>
      </c>
      <c r="D17" s="32">
        <f t="shared" ref="D17:F17" si="3">D18</f>
        <v>-128000000</v>
      </c>
      <c r="E17" s="32"/>
      <c r="F17" s="32">
        <f t="shared" si="3"/>
        <v>-128000000</v>
      </c>
      <c r="G17" s="32">
        <f t="shared" si="1"/>
        <v>0</v>
      </c>
    </row>
    <row r="18" spans="1:7" ht="35.25" customHeight="1" x14ac:dyDescent="0.25">
      <c r="A18" s="23"/>
      <c r="B18" s="24" t="s">
        <v>13</v>
      </c>
      <c r="C18" s="38">
        <v>128000000</v>
      </c>
      <c r="D18" s="37">
        <f>E18+F18</f>
        <v>-128000000</v>
      </c>
      <c r="E18" s="37"/>
      <c r="F18" s="37">
        <v>-128000000</v>
      </c>
      <c r="G18" s="37">
        <f t="shared" si="1"/>
        <v>0</v>
      </c>
    </row>
    <row r="19" spans="1:7" ht="35.25" customHeight="1" x14ac:dyDescent="0.25">
      <c r="A19" s="16">
        <v>3</v>
      </c>
      <c r="B19" s="22" t="s">
        <v>21</v>
      </c>
      <c r="C19" s="29">
        <f>SUM(C20:C25)</f>
        <v>8997730000</v>
      </c>
      <c r="D19" s="32">
        <f>SUM(D20:D25)</f>
        <v>-1043752000</v>
      </c>
      <c r="E19" s="32">
        <f>SUM(E20:E25)</f>
        <v>64830000</v>
      </c>
      <c r="F19" s="32">
        <f>SUM(F20:F25)</f>
        <v>-1108582000</v>
      </c>
      <c r="G19" s="32">
        <f t="shared" si="1"/>
        <v>7953978000</v>
      </c>
    </row>
    <row r="20" spans="1:7" ht="35.25" customHeight="1" x14ac:dyDescent="0.25">
      <c r="A20" s="16"/>
      <c r="B20" s="24" t="s">
        <v>14</v>
      </c>
      <c r="C20" s="34">
        <v>59000000</v>
      </c>
      <c r="D20" s="37"/>
      <c r="E20" s="37"/>
      <c r="F20" s="37"/>
      <c r="G20" s="37">
        <f t="shared" si="1"/>
        <v>59000000</v>
      </c>
    </row>
    <row r="21" spans="1:7" ht="35.25" customHeight="1" x14ac:dyDescent="0.25">
      <c r="A21" s="16"/>
      <c r="B21" s="24" t="s">
        <v>15</v>
      </c>
      <c r="C21" s="34">
        <v>2531000000</v>
      </c>
      <c r="D21" s="37">
        <f t="shared" si="2"/>
        <v>-145300000</v>
      </c>
      <c r="E21" s="37"/>
      <c r="F21" s="37">
        <v>-145300000</v>
      </c>
      <c r="G21" s="37">
        <f>C21+D21</f>
        <v>2385700000</v>
      </c>
    </row>
    <row r="22" spans="1:7" ht="58.5" customHeight="1" x14ac:dyDescent="0.25">
      <c r="A22" s="16"/>
      <c r="B22" s="24" t="s">
        <v>31</v>
      </c>
      <c r="C22" s="34">
        <v>29100000</v>
      </c>
      <c r="D22" s="37">
        <f t="shared" si="2"/>
        <v>-7410000</v>
      </c>
      <c r="E22" s="37"/>
      <c r="F22" s="37">
        <v>-7410000</v>
      </c>
      <c r="G22" s="37">
        <f t="shared" si="1"/>
        <v>21690000</v>
      </c>
    </row>
    <row r="23" spans="1:7" ht="35.25" customHeight="1" x14ac:dyDescent="0.25">
      <c r="A23" s="16"/>
      <c r="B23" s="24" t="s">
        <v>16</v>
      </c>
      <c r="C23" s="34">
        <v>5404000000</v>
      </c>
      <c r="D23" s="37">
        <f t="shared" si="2"/>
        <v>-955872000</v>
      </c>
      <c r="E23" s="37"/>
      <c r="F23" s="37">
        <v>-955872000</v>
      </c>
      <c r="G23" s="37">
        <f t="shared" si="1"/>
        <v>4448128000</v>
      </c>
    </row>
    <row r="24" spans="1:7" ht="45" customHeight="1" x14ac:dyDescent="0.25">
      <c r="A24" s="16"/>
      <c r="B24" s="25" t="s">
        <v>30</v>
      </c>
      <c r="C24" s="34">
        <v>934630000</v>
      </c>
      <c r="D24" s="37">
        <f t="shared" si="2"/>
        <v>64830000</v>
      </c>
      <c r="E24" s="37">
        <v>64830000</v>
      </c>
      <c r="F24" s="37"/>
      <c r="G24" s="37">
        <f t="shared" si="1"/>
        <v>999460000</v>
      </c>
    </row>
    <row r="25" spans="1:7" ht="35.25" customHeight="1" x14ac:dyDescent="0.25">
      <c r="A25" s="16"/>
      <c r="B25" s="24" t="s">
        <v>17</v>
      </c>
      <c r="C25" s="34">
        <v>40000000</v>
      </c>
      <c r="D25" s="37">
        <f t="shared" si="2"/>
        <v>0</v>
      </c>
      <c r="E25" s="37"/>
      <c r="F25" s="37"/>
      <c r="G25" s="37">
        <f t="shared" si="1"/>
        <v>40000000</v>
      </c>
    </row>
  </sheetData>
  <mergeCells count="9">
    <mergeCell ref="A1:G1"/>
    <mergeCell ref="A5:G5"/>
    <mergeCell ref="A6:G6"/>
    <mergeCell ref="F7:G7"/>
    <mergeCell ref="A8:A9"/>
    <mergeCell ref="B8:B9"/>
    <mergeCell ref="C8:C9"/>
    <mergeCell ref="D8:F8"/>
    <mergeCell ref="G8:G9"/>
  </mergeCells>
  <pageMargins left="0.36" right="0.2" top="0.2" bottom="0.2" header="0.22" footer="0.2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7" workbookViewId="0">
      <selection activeCell="D8" sqref="D8:F8"/>
    </sheetView>
  </sheetViews>
  <sheetFormatPr defaultColWidth="9.33203125" defaultRowHeight="16.5" x14ac:dyDescent="0.25"/>
  <cols>
    <col min="1" max="1" width="4.6640625" style="3" customWidth="1"/>
    <col min="2" max="2" width="44.1640625" style="3" customWidth="1"/>
    <col min="3" max="3" width="17.6640625" style="3" customWidth="1"/>
    <col min="4" max="4" width="14.83203125" style="3" customWidth="1"/>
    <col min="5" max="5" width="12.33203125" style="3" customWidth="1"/>
    <col min="6" max="6" width="15" style="3" customWidth="1"/>
    <col min="7" max="7" width="18.83203125" style="3" customWidth="1"/>
    <col min="8" max="8" width="9.33203125" style="3"/>
    <col min="9" max="9" width="10.1640625" style="3" bestFit="1" customWidth="1"/>
    <col min="10" max="16384" width="9.33203125" style="3"/>
  </cols>
  <sheetData>
    <row r="1" spans="1:7" ht="37.5" customHeight="1" x14ac:dyDescent="0.25">
      <c r="A1" s="57" t="s">
        <v>5</v>
      </c>
      <c r="B1" s="57"/>
      <c r="C1" s="57"/>
      <c r="D1" s="57"/>
      <c r="E1" s="57"/>
      <c r="F1" s="57"/>
      <c r="G1" s="57"/>
    </row>
    <row r="2" spans="1:7" x14ac:dyDescent="0.25">
      <c r="A2" s="6"/>
      <c r="B2" s="6"/>
      <c r="C2" s="6"/>
      <c r="D2" s="6"/>
      <c r="E2" s="6"/>
    </row>
    <row r="3" spans="1:7" x14ac:dyDescent="0.25">
      <c r="A3" s="4" t="s">
        <v>0</v>
      </c>
    </row>
    <row r="4" spans="1:7" x14ac:dyDescent="0.25">
      <c r="A4" s="4" t="s">
        <v>1</v>
      </c>
    </row>
    <row r="5" spans="1:7" ht="26.25" customHeight="1" x14ac:dyDescent="0.3">
      <c r="A5" s="47" t="s">
        <v>32</v>
      </c>
      <c r="B5" s="47"/>
      <c r="C5" s="47"/>
      <c r="D5" s="47"/>
      <c r="E5" s="47"/>
      <c r="F5" s="47"/>
      <c r="G5" s="47"/>
    </row>
    <row r="6" spans="1:7" ht="42" customHeight="1" x14ac:dyDescent="0.25">
      <c r="A6" s="48" t="s">
        <v>33</v>
      </c>
      <c r="B6" s="48"/>
      <c r="C6" s="48"/>
      <c r="D6" s="48"/>
      <c r="E6" s="48"/>
      <c r="F6" s="48"/>
      <c r="G6" s="48"/>
    </row>
    <row r="7" spans="1:7" x14ac:dyDescent="0.25">
      <c r="F7" s="58" t="s">
        <v>2</v>
      </c>
      <c r="G7" s="58"/>
    </row>
    <row r="8" spans="1:7" s="2" customFormat="1" ht="78.75" customHeight="1" x14ac:dyDescent="0.2">
      <c r="A8" s="59" t="s">
        <v>7</v>
      </c>
      <c r="B8" s="59" t="s">
        <v>3</v>
      </c>
      <c r="C8" s="61" t="s">
        <v>24</v>
      </c>
      <c r="D8" s="63" t="s">
        <v>18</v>
      </c>
      <c r="E8" s="64"/>
      <c r="F8" s="65"/>
      <c r="G8" s="61" t="s">
        <v>10</v>
      </c>
    </row>
    <row r="9" spans="1:7" s="2" customFormat="1" ht="78.75" customHeight="1" x14ac:dyDescent="0.2">
      <c r="A9" s="60"/>
      <c r="B9" s="60"/>
      <c r="C9" s="62"/>
      <c r="D9" s="1" t="s">
        <v>19</v>
      </c>
      <c r="E9" s="5" t="s">
        <v>8</v>
      </c>
      <c r="F9" s="5" t="s">
        <v>6</v>
      </c>
      <c r="G9" s="62"/>
    </row>
    <row r="10" spans="1:7" s="2" customFormat="1" ht="35.25" customHeight="1" x14ac:dyDescent="0.2">
      <c r="A10" s="1" t="s">
        <v>4</v>
      </c>
      <c r="B10" s="7" t="s">
        <v>9</v>
      </c>
      <c r="C10" s="11"/>
      <c r="D10" s="12"/>
      <c r="E10" s="11"/>
      <c r="F10" s="12"/>
      <c r="G10" s="11"/>
    </row>
    <row r="11" spans="1:7" ht="35.25" customHeight="1" x14ac:dyDescent="0.25">
      <c r="A11" s="1"/>
      <c r="B11" s="10" t="s">
        <v>22</v>
      </c>
      <c r="C11" s="39">
        <f>C12</f>
        <v>1153000000</v>
      </c>
      <c r="D11" s="43">
        <f t="shared" ref="D11:G12" si="0">D12</f>
        <v>-49055178</v>
      </c>
      <c r="E11" s="43">
        <f t="shared" si="0"/>
        <v>0</v>
      </c>
      <c r="F11" s="43">
        <f t="shared" si="0"/>
        <v>-49055178</v>
      </c>
      <c r="G11" s="39">
        <f t="shared" si="0"/>
        <v>1103944822</v>
      </c>
    </row>
    <row r="12" spans="1:7" ht="35.25" customHeight="1" x14ac:dyDescent="0.25">
      <c r="A12" s="1">
        <v>1</v>
      </c>
      <c r="B12" s="10" t="s">
        <v>23</v>
      </c>
      <c r="C12" s="40">
        <f>C13</f>
        <v>1153000000</v>
      </c>
      <c r="D12" s="44">
        <f t="shared" si="0"/>
        <v>-49055178</v>
      </c>
      <c r="E12" s="44">
        <f t="shared" si="0"/>
        <v>0</v>
      </c>
      <c r="F12" s="44">
        <f t="shared" si="0"/>
        <v>-49055178</v>
      </c>
      <c r="G12" s="40">
        <f t="shared" si="0"/>
        <v>1103944822</v>
      </c>
    </row>
    <row r="13" spans="1:7" ht="45.75" customHeight="1" x14ac:dyDescent="0.25">
      <c r="A13" s="9"/>
      <c r="B13" s="8" t="s">
        <v>12</v>
      </c>
      <c r="C13" s="41">
        <v>1153000000</v>
      </c>
      <c r="D13" s="45">
        <f t="shared" ref="D13" si="1">E13+F13</f>
        <v>-49055178</v>
      </c>
      <c r="E13" s="45"/>
      <c r="F13" s="45">
        <v>-49055178</v>
      </c>
      <c r="G13" s="42">
        <f>C13+D13</f>
        <v>1103944822</v>
      </c>
    </row>
  </sheetData>
  <mergeCells count="9">
    <mergeCell ref="A1:G1"/>
    <mergeCell ref="A5:G5"/>
    <mergeCell ref="A6:G6"/>
    <mergeCell ref="F7:G7"/>
    <mergeCell ref="A8:A9"/>
    <mergeCell ref="B8:B9"/>
    <mergeCell ref="C8:C9"/>
    <mergeCell ref="D8:F8"/>
    <mergeCell ref="G8:G9"/>
  </mergeCells>
  <pageMargins left="0.33" right="0.2" top="0.2" bottom="0.2" header="0.22" footer="0.2"/>
  <pageSetup paperSize="9" scale="8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PL2</vt:lpstr>
      <vt:lpstr>PL2 (2)</vt:lpstr>
      <vt:lpstr>Sheet3</vt:lpstr>
      <vt:lpstr>'PL2'!OLE_LINK1</vt:lpstr>
      <vt:lpstr>'PL2 (2)'!OLE_LINK1</vt:lpstr>
    </vt:vector>
  </TitlesOfParts>
  <Company>XP-PRO-2011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COMPUTER-CD</dc:creator>
  <cp:lastModifiedBy>Admin</cp:lastModifiedBy>
  <cp:lastPrinted>2024-11-25T09:01:38Z</cp:lastPrinted>
  <dcterms:created xsi:type="dcterms:W3CDTF">2018-01-30T08:46:19Z</dcterms:created>
  <dcterms:modified xsi:type="dcterms:W3CDTF">2024-11-26T03:52:52Z</dcterms:modified>
</cp:coreProperties>
</file>